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 CIM POSTE S" sheetId="131" r:id="rId1"/>
    <sheet name="CIM POSTE D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0">' CIM POSTE S'!$A$1:$M$43</definedName>
    <definedName name="_xlnm.Print_Area" localSheetId="1">'CIM POSTE D'!$A$1:$M$43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A13" i="24"/>
  <c r="A14" i="24" s="1"/>
  <c r="A15" i="24" s="1"/>
  <c r="A16" i="24" s="1"/>
  <c r="A17" i="24" s="1"/>
  <c r="A18" i="24" s="1"/>
  <c r="A19" i="24" s="1"/>
  <c r="A20" i="24" s="1"/>
  <c r="K4" i="180" l="1"/>
  <c r="K4" i="182"/>
  <c r="K4" i="179"/>
  <c r="K4" i="178"/>
  <c r="K4" i="177"/>
  <c r="K4" i="176"/>
  <c r="K4" i="181"/>
  <c r="K4" i="131"/>
  <c r="I17" i="182" l="1"/>
  <c r="I16" i="182"/>
  <c r="F15" i="182"/>
  <c r="I15" i="182" s="1"/>
  <c r="I16" i="180" l="1"/>
  <c r="I15" i="180"/>
  <c r="I18" i="179"/>
  <c r="H18" i="179"/>
  <c r="I17" i="179"/>
  <c r="I16" i="179"/>
  <c r="I15" i="179"/>
  <c r="I16" i="178" l="1"/>
  <c r="I15" i="178"/>
  <c r="I18" i="176" l="1"/>
  <c r="A11" i="24"/>
  <c r="A12" i="24" s="1"/>
  <c r="A10" i="24"/>
</calcChain>
</file>

<file path=xl/sharedStrings.xml><?xml version="1.0" encoding="utf-8"?>
<sst xmlns="http://schemas.openxmlformats.org/spreadsheetml/2006/main" count="275" uniqueCount="85">
  <si>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</si>
  <si>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</si>
  <si>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</si>
  <si>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</si>
  <si>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</si>
  <si>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</si>
  <si>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</si>
  <si>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</si>
  <si>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</si>
  <si>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</si>
  <si>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</si>
  <si>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</si>
  <si>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</si>
  <si>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</si>
  <si>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FORMATO NUMEROS GENERADORES</t>
  </si>
  <si>
    <t>ACERO DE REFUERZO</t>
  </si>
  <si>
    <t>kg</t>
  </si>
  <si>
    <t>m3</t>
  </si>
  <si>
    <t>ESTIMACIÓN DE COSTOS REPRESENTATIVOS DE INVERSIÓN PARA PROYECTOS DE TRANSMISIÓN EN AMÉRICA CENTRAL</t>
  </si>
  <si>
    <t>DESCRIPCIÓN</t>
  </si>
  <si>
    <t xml:space="preserve">PRECIO U  </t>
  </si>
  <si>
    <t>IMPORTE</t>
  </si>
  <si>
    <t>No.</t>
  </si>
  <si>
    <t>km</t>
  </si>
  <si>
    <t>km-L</t>
  </si>
  <si>
    <t>Suministro e instalación de sistema de tierras en torre de acero</t>
  </si>
  <si>
    <t>Apertura de brecha forestal</t>
  </si>
  <si>
    <t>Caminos de acceso</t>
  </si>
  <si>
    <t>VOL</t>
  </si>
  <si>
    <t>UNIDAD</t>
  </si>
  <si>
    <t>TOTAL</t>
  </si>
  <si>
    <t>Aislador de vidrio</t>
  </si>
  <si>
    <t>pza</t>
  </si>
  <si>
    <t>Conjunto de Tensión</t>
  </si>
  <si>
    <t>Electrodo para tierra ACS16</t>
  </si>
  <si>
    <t>Alambre ACS4</t>
  </si>
  <si>
    <t>VOLUMEN</t>
  </si>
  <si>
    <t>CANT</t>
  </si>
  <si>
    <t>MATERIAL</t>
  </si>
  <si>
    <t>ESTRUCTURA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</si>
  <si>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</si>
  <si>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</si>
  <si>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</si>
  <si>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</si>
  <si>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</si>
  <si>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</si>
  <si>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</si>
  <si>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</si>
  <si>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</si>
  <si>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torre de acero suspensión, incluye suministro de aislamiento y herrajes necesarios</t>
  </si>
  <si>
    <t>Vestido de torre de acero remate deflexión, incluye suministro de aislamiento y herrajes necesarios</t>
  </si>
  <si>
    <t>Estr</t>
  </si>
  <si>
    <t>NUMERO</t>
  </si>
  <si>
    <t>Suministro, tendido y tensionado de cable guarda Alumoweld 7 No. 8</t>
  </si>
  <si>
    <t>Cable Alumoweld 7 No. 8</t>
  </si>
  <si>
    <t>Suministro, tendido y tensionado de cable de guarda Alumoweld 7 No. 8</t>
  </si>
  <si>
    <t>ING. GGM</t>
  </si>
  <si>
    <t>ING. JAGC</t>
  </si>
  <si>
    <t>Dr.JHTH</t>
  </si>
  <si>
    <t>LG-2018-009</t>
  </si>
  <si>
    <t xml:space="preserve">CONTRATO No. </t>
  </si>
  <si>
    <t>POSTE SUSPENSIÓN</t>
  </si>
  <si>
    <t>POSTE DEFLEXIÓN</t>
  </si>
  <si>
    <t>Vestido de Postes suspensión y remate deflexión</t>
  </si>
  <si>
    <t>Suministro, tendido y tensionado de cable conductor ACSR 795 1C/F</t>
  </si>
  <si>
    <t>Cable ACSR 795</t>
  </si>
  <si>
    <t>Cimentación de poste de acero de suspensión</t>
  </si>
  <si>
    <t>Cimentación de poste de acero de deflexión</t>
  </si>
  <si>
    <t>Suministro y montaje de poste de acero suspensión</t>
  </si>
  <si>
    <t>Suministro y montaje de poste de acero deflexión</t>
  </si>
  <si>
    <t>Montaje de Postes suspensión y deflexión</t>
  </si>
  <si>
    <t>5.0 Montaje de poste de suspensión</t>
  </si>
  <si>
    <t>6.0 Montaje de poste de deflexión</t>
  </si>
  <si>
    <t>7. Vestido Poste suspensión</t>
  </si>
  <si>
    <t>8. Vestido Poste remate-deflexión</t>
  </si>
  <si>
    <t>Poste</t>
  </si>
  <si>
    <t>Sistema de tierras en poste de acero</t>
  </si>
  <si>
    <t>CIMENTACIÓN POSTE DE ACERO SUSPENSIÓN</t>
  </si>
  <si>
    <t>CIMENTACIÓN POSTE DE ACERO DE DEFLEXIÓN</t>
  </si>
  <si>
    <t>CONCRETO F´c=250 kg/cm2</t>
  </si>
  <si>
    <t>Conjunto de suspensión</t>
  </si>
  <si>
    <t>Suministro, tendido y tensionado de cable conductor ACSR 795</t>
  </si>
  <si>
    <t>1.d.7</t>
  </si>
  <si>
    <t>138 kV - 2C - 1km - ACSR 795 1 C/F Poste de acero</t>
  </si>
  <si>
    <t>Acero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</si>
</sst>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38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left" vertical="center"/>
    </xf>
    <xf numFmtId="0" fontId="8" fillId="0" borderId="27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36" xfId="0" applyFont="1" applyFill="1" applyBorder="1" applyAlignment="1">
      <alignment vertical="center"/>
    </xf>
    <xf numFmtId="0" fontId="8" fillId="0" borderId="50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right" vertical="center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6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7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8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495300</xdr:colOff>
      <xdr:row>11</xdr:row>
      <xdr:rowOff>190499</xdr:rowOff>
    </xdr:from>
    <xdr:to>
      <xdr:col>12</xdr:col>
      <xdr:colOff>2028825</xdr:colOff>
      <xdr:row>36</xdr:row>
      <xdr:rowOff>242354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13" t="7942" r="65522" b="26534"/>
        <a:stretch/>
      </xdr:blipFill>
      <xdr:spPr bwMode="auto">
        <a:xfrm>
          <a:off x="6343650" y="3047999"/>
          <a:ext cx="4371975" cy="4928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600075</xdr:colOff>
      <xdr:row>11</xdr:row>
      <xdr:rowOff>161925</xdr:rowOff>
    </xdr:from>
    <xdr:to>
      <xdr:col>12</xdr:col>
      <xdr:colOff>1802402</xdr:colOff>
      <xdr:row>36</xdr:row>
      <xdr:rowOff>161925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69" t="10831" r="42677" b="19675"/>
        <a:stretch/>
      </xdr:blipFill>
      <xdr:spPr bwMode="auto">
        <a:xfrm>
          <a:off x="6448425" y="3019425"/>
          <a:ext cx="4040777" cy="487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1581509</xdr:colOff>
      <xdr:row>11</xdr:row>
      <xdr:rowOff>53915</xdr:rowOff>
    </xdr:from>
    <xdr:to>
      <xdr:col>12</xdr:col>
      <xdr:colOff>341334</xdr:colOff>
      <xdr:row>36</xdr:row>
      <xdr:rowOff>242618</xdr:rowOff>
    </xdr:to>
    <xdr:pic>
      <xdr:nvPicPr>
        <xdr:cNvPr id="102" name="Imagen 10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1481" t="17885" r="64774" b="1111"/>
        <a:stretch/>
      </xdr:blipFill>
      <xdr:spPr>
        <a:xfrm>
          <a:off x="7431297" y="2911415"/>
          <a:ext cx="1599353" cy="50230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1685925</xdr:colOff>
      <xdr:row>11</xdr:row>
      <xdr:rowOff>76200</xdr:rowOff>
    </xdr:from>
    <xdr:to>
      <xdr:col>12</xdr:col>
      <xdr:colOff>431649</xdr:colOff>
      <xdr:row>37</xdr:row>
      <xdr:rowOff>66675</xdr:rowOff>
    </xdr:to>
    <xdr:pic>
      <xdr:nvPicPr>
        <xdr:cNvPr id="102" name="Imagen 10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674" t="18135" r="61635"/>
        <a:stretch/>
      </xdr:blipFill>
      <xdr:spPr>
        <a:xfrm>
          <a:off x="7534275" y="2933700"/>
          <a:ext cx="1584174" cy="5048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F26" sqref="F26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138 kV - 2C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59</v>
      </c>
      <c r="D6" s="154"/>
      <c r="E6" s="36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3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77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40</v>
      </c>
      <c r="C12" s="178"/>
      <c r="D12" s="96" t="s">
        <v>52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 t="s">
        <v>13</v>
      </c>
      <c r="C14" s="182"/>
      <c r="D14" s="117"/>
      <c r="E14" s="74"/>
      <c r="F14" s="14"/>
      <c r="G14" s="14"/>
      <c r="H14" s="14"/>
      <c r="I14" s="42">
        <v>8.42</v>
      </c>
      <c r="J14" s="44" t="s">
        <v>17</v>
      </c>
      <c r="K14" s="12"/>
      <c r="L14" s="12"/>
      <c r="M14" s="13"/>
    </row>
    <row r="15" spans="2:13" ht="15" customHeight="1" x14ac:dyDescent="0.25">
      <c r="B15" s="183"/>
      <c r="C15" s="184"/>
      <c r="D15" s="134"/>
      <c r="E15" s="135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83" t="s">
        <v>15</v>
      </c>
      <c r="C16" s="184"/>
      <c r="D16" s="98"/>
      <c r="E16" s="99"/>
      <c r="F16" s="14"/>
      <c r="G16" s="14"/>
      <c r="H16" s="14"/>
      <c r="I16" s="42">
        <v>935</v>
      </c>
      <c r="J16" s="44" t="s">
        <v>16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79</v>
      </c>
      <c r="C18" s="41"/>
      <c r="D18" s="98"/>
      <c r="E18" s="99"/>
      <c r="F18" s="14"/>
      <c r="G18" s="14"/>
      <c r="H18" s="14"/>
      <c r="I18" s="42">
        <v>9.41</v>
      </c>
      <c r="J18" s="44" t="s">
        <v>17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187"/>
      <c r="E20" s="188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83"/>
      <c r="C22" s="184"/>
      <c r="D22" s="134"/>
      <c r="E22" s="135"/>
      <c r="F22" s="134"/>
      <c r="G22" s="135"/>
      <c r="H22" s="134"/>
      <c r="I22" s="135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9"/>
      <c r="C23" s="190"/>
      <c r="D23" s="134"/>
      <c r="E23" s="135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83"/>
      <c r="C24" s="184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218" t="s">
        <v>56</v>
      </c>
      <c r="C41" s="219"/>
      <c r="D41" s="219"/>
      <c r="E41" s="220"/>
      <c r="F41" s="221" t="s">
        <v>57</v>
      </c>
      <c r="G41" s="222"/>
      <c r="H41" s="222"/>
      <c r="I41" s="222"/>
      <c r="J41" s="223"/>
      <c r="K41" s="224" t="s">
        <v>58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2"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  <mergeCell ref="B37:C37"/>
    <mergeCell ref="D37:E37"/>
    <mergeCell ref="B38:C38"/>
    <mergeCell ref="D38:E38"/>
    <mergeCell ref="G38:H38"/>
    <mergeCell ref="B34:C34"/>
    <mergeCell ref="D34:E34"/>
    <mergeCell ref="B35:C35"/>
    <mergeCell ref="D35:E35"/>
    <mergeCell ref="B36:C36"/>
    <mergeCell ref="D36:E36"/>
    <mergeCell ref="B31:C31"/>
    <mergeCell ref="D31:E31"/>
    <mergeCell ref="B32:C32"/>
    <mergeCell ref="D32:E32"/>
    <mergeCell ref="B33:C33"/>
    <mergeCell ref="D33:E33"/>
    <mergeCell ref="B28:C28"/>
    <mergeCell ref="B29:C29"/>
    <mergeCell ref="D29:E29"/>
    <mergeCell ref="B30:C30"/>
    <mergeCell ref="D30:E30"/>
    <mergeCell ref="B25:C25"/>
    <mergeCell ref="D25:E25"/>
    <mergeCell ref="B26:C26"/>
    <mergeCell ref="D26:E26"/>
    <mergeCell ref="B27:C27"/>
    <mergeCell ref="B22:C22"/>
    <mergeCell ref="D22:E22"/>
    <mergeCell ref="B23:C23"/>
    <mergeCell ref="D23:E23"/>
    <mergeCell ref="B24:C24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F22:G22"/>
    <mergeCell ref="H22:I22"/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B13:C1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I19" sqref="I19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138 kV - 2C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59</v>
      </c>
      <c r="D6" s="154"/>
      <c r="E6" s="95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4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78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40</v>
      </c>
      <c r="C12" s="178"/>
      <c r="D12" s="96" t="s">
        <v>52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 t="s">
        <v>13</v>
      </c>
      <c r="C14" s="182"/>
      <c r="D14" s="117"/>
      <c r="E14" s="74"/>
      <c r="F14" s="14"/>
      <c r="G14" s="14"/>
      <c r="H14" s="14"/>
      <c r="I14" s="42">
        <v>30.5</v>
      </c>
      <c r="J14" s="44" t="s">
        <v>17</v>
      </c>
      <c r="K14" s="12"/>
      <c r="L14" s="12"/>
      <c r="M14" s="13"/>
    </row>
    <row r="15" spans="2:13" ht="15" customHeight="1" x14ac:dyDescent="0.25">
      <c r="B15" s="183"/>
      <c r="C15" s="184"/>
      <c r="D15" s="134"/>
      <c r="E15" s="135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83" t="s">
        <v>15</v>
      </c>
      <c r="C16" s="184"/>
      <c r="D16" s="125"/>
      <c r="E16" s="126"/>
      <c r="F16" s="14"/>
      <c r="G16" s="14"/>
      <c r="H16" s="14"/>
      <c r="I16" s="42">
        <v>2772</v>
      </c>
      <c r="J16" s="44" t="s">
        <v>16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79</v>
      </c>
      <c r="C18" s="41"/>
      <c r="D18" s="125"/>
      <c r="E18" s="126"/>
      <c r="F18" s="14"/>
      <c r="G18" s="14"/>
      <c r="H18" s="14"/>
      <c r="I18" s="42">
        <v>33.6</v>
      </c>
      <c r="J18" s="44" t="s">
        <v>17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187"/>
      <c r="E20" s="188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83"/>
      <c r="C22" s="184"/>
      <c r="D22" s="134"/>
      <c r="E22" s="135"/>
      <c r="F22" s="134"/>
      <c r="G22" s="135"/>
      <c r="H22" s="134"/>
      <c r="I22" s="135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9"/>
      <c r="C23" s="190"/>
      <c r="D23" s="134"/>
      <c r="E23" s="135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83"/>
      <c r="C24" s="184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100"/>
      <c r="C40" s="101"/>
      <c r="D40" s="101"/>
      <c r="E40" s="102"/>
      <c r="F40" s="103"/>
      <c r="G40" s="104"/>
      <c r="H40" s="104"/>
      <c r="I40" s="104"/>
      <c r="J40" s="105"/>
      <c r="K40" s="106"/>
      <c r="L40" s="107"/>
      <c r="M40" s="24"/>
    </row>
    <row r="41" spans="2:13" ht="24" customHeight="1" x14ac:dyDescent="0.25">
      <c r="B41" s="218" t="s">
        <v>56</v>
      </c>
      <c r="C41" s="219"/>
      <c r="D41" s="219"/>
      <c r="E41" s="220"/>
      <c r="F41" s="221" t="s">
        <v>57</v>
      </c>
      <c r="G41" s="222"/>
      <c r="H41" s="222"/>
      <c r="I41" s="222"/>
      <c r="J41" s="223"/>
      <c r="K41" s="224" t="s">
        <v>58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2"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  <mergeCell ref="B14:C14"/>
    <mergeCell ref="B15:C15"/>
    <mergeCell ref="D15:E15"/>
    <mergeCell ref="B16:C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F22:G22"/>
    <mergeCell ref="H22:I22"/>
    <mergeCell ref="B23:C23"/>
    <mergeCell ref="D23:E23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32:C32"/>
    <mergeCell ref="D32:E32"/>
    <mergeCell ref="B33:C33"/>
    <mergeCell ref="D33:E33"/>
    <mergeCell ref="B34:C34"/>
    <mergeCell ref="D34:E34"/>
    <mergeCell ref="K39:L39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10" zoomScale="106" zoomScaleNormal="100" zoomScaleSheetLayoutView="106" workbookViewId="0">
      <selection activeCell="K12" activeCellId="1" sqref="D17:E17 K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138 kV - 2C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60</v>
      </c>
      <c r="C6" s="154" t="s">
        <v>59</v>
      </c>
      <c r="D6" s="154"/>
      <c r="E6" s="52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5</v>
      </c>
      <c r="E7" s="27">
        <v>6</v>
      </c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70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28</v>
      </c>
      <c r="G12" s="6" t="s">
        <v>29</v>
      </c>
      <c r="H12" s="5" t="s">
        <v>3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33" t="s">
        <v>71</v>
      </c>
      <c r="C13" s="132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 t="s">
        <v>61</v>
      </c>
      <c r="C14" s="182"/>
      <c r="D14" s="231" t="s">
        <v>84</v>
      </c>
      <c r="E14" s="232"/>
      <c r="F14" s="14"/>
      <c r="G14" s="14"/>
      <c r="H14" s="14"/>
      <c r="I14" s="14">
        <v>5</v>
      </c>
      <c r="J14" s="15" t="s">
        <v>32</v>
      </c>
      <c r="K14" s="12"/>
      <c r="L14" s="12"/>
      <c r="M14" s="13"/>
    </row>
    <row r="15" spans="2:13" ht="15" customHeight="1" x14ac:dyDescent="0.25">
      <c r="B15" s="123" t="s">
        <v>72</v>
      </c>
      <c r="C15" s="124"/>
      <c r="D15" s="127"/>
      <c r="E15" s="128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83" t="s">
        <v>62</v>
      </c>
      <c r="C16" s="184"/>
      <c r="D16" s="231" t="s">
        <v>84</v>
      </c>
      <c r="E16" s="232"/>
      <c r="F16" s="14"/>
      <c r="G16" s="14"/>
      <c r="H16" s="14"/>
      <c r="I16" s="14">
        <v>1.7</v>
      </c>
      <c r="J16" s="15" t="s">
        <v>32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6.7</v>
      </c>
      <c r="J18" s="44" t="s">
        <v>32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187"/>
      <c r="E20" s="188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83"/>
      <c r="C22" s="184"/>
      <c r="D22" s="187"/>
      <c r="E22" s="188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9"/>
      <c r="C23" s="190"/>
      <c r="D23" s="134"/>
      <c r="E23" s="135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9"/>
      <c r="C24" s="190"/>
      <c r="D24" s="134"/>
      <c r="E24" s="135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218" t="s">
        <v>56</v>
      </c>
      <c r="C41" s="219"/>
      <c r="D41" s="219"/>
      <c r="E41" s="220"/>
      <c r="F41" s="221" t="s">
        <v>57</v>
      </c>
      <c r="G41" s="222"/>
      <c r="H41" s="222"/>
      <c r="I41" s="222"/>
      <c r="J41" s="223"/>
      <c r="K41" s="224" t="s">
        <v>58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3">
    <mergeCell ref="C6:D6"/>
    <mergeCell ref="F6:J6"/>
    <mergeCell ref="K6:M6"/>
    <mergeCell ref="D14:E14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4:C14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M17" sqref="M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138 kV - 2C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59</v>
      </c>
      <c r="D6" s="154"/>
      <c r="E6" s="52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7</v>
      </c>
      <c r="E7" s="27">
        <v>8</v>
      </c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63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237"/>
      <c r="E13" s="237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73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29" t="s">
        <v>31</v>
      </c>
      <c r="C15" s="124"/>
      <c r="D15" s="127"/>
      <c r="E15" s="128"/>
      <c r="F15" s="14"/>
      <c r="G15" s="14"/>
      <c r="H15" s="14"/>
      <c r="I15" s="14">
        <v>60</v>
      </c>
      <c r="J15" s="15" t="s">
        <v>32</v>
      </c>
      <c r="K15" s="12"/>
      <c r="L15" s="12"/>
      <c r="M15" s="13"/>
    </row>
    <row r="16" spans="2:13" ht="15" customHeight="1" x14ac:dyDescent="0.25">
      <c r="B16" s="129" t="s">
        <v>80</v>
      </c>
      <c r="C16" s="130"/>
      <c r="D16" s="231"/>
      <c r="E16" s="232"/>
      <c r="F16" s="14"/>
      <c r="G16" s="14"/>
      <c r="H16" s="14"/>
      <c r="I16" s="14">
        <v>6</v>
      </c>
      <c r="J16" s="15" t="s">
        <v>32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74</v>
      </c>
      <c r="C18" s="41"/>
      <c r="D18" s="121"/>
      <c r="E18" s="12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31" t="s">
        <v>31</v>
      </c>
      <c r="C19" s="128"/>
      <c r="D19" s="127"/>
      <c r="E19" s="128"/>
      <c r="F19" s="14"/>
      <c r="G19" s="14"/>
      <c r="H19" s="14"/>
      <c r="I19" s="14">
        <v>60</v>
      </c>
      <c r="J19" s="15" t="s">
        <v>32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29" t="s">
        <v>33</v>
      </c>
      <c r="C20" s="124"/>
      <c r="D20" s="127"/>
      <c r="E20" s="128"/>
      <c r="F20" s="14"/>
      <c r="G20" s="14"/>
      <c r="H20" s="14"/>
      <c r="I20" s="14">
        <v>6</v>
      </c>
      <c r="J20" s="15" t="s">
        <v>32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29"/>
      <c r="C21" s="130"/>
      <c r="D21" s="231"/>
      <c r="E21" s="232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29"/>
      <c r="C22" s="129"/>
      <c r="D22" s="187"/>
      <c r="E22" s="188"/>
      <c r="F22" s="42"/>
      <c r="G22" s="42"/>
      <c r="H22" s="14"/>
      <c r="I22" s="14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92"/>
      <c r="C23" s="193"/>
      <c r="D23" s="191"/>
      <c r="E23" s="182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9"/>
      <c r="C24" s="190"/>
      <c r="D24" s="233"/>
      <c r="E24" s="234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235"/>
      <c r="E25" s="236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218" t="s">
        <v>56</v>
      </c>
      <c r="C41" s="219"/>
      <c r="D41" s="219"/>
      <c r="E41" s="220"/>
      <c r="F41" s="221" t="s">
        <v>57</v>
      </c>
      <c r="G41" s="222"/>
      <c r="H41" s="222"/>
      <c r="I41" s="222"/>
      <c r="J41" s="223"/>
      <c r="K41" s="224" t="s">
        <v>58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66">
    <mergeCell ref="C6:D6"/>
    <mergeCell ref="F6:J6"/>
    <mergeCell ref="K6:M6"/>
    <mergeCell ref="B1:K2"/>
    <mergeCell ref="L1:M2"/>
    <mergeCell ref="B3:J4"/>
    <mergeCell ref="K4:M4"/>
    <mergeCell ref="B5:J5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7:C17"/>
    <mergeCell ref="D17:E17"/>
    <mergeCell ref="D21:E21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138 kV - 2C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59</v>
      </c>
      <c r="D6" s="154"/>
      <c r="E6" s="73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9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76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237"/>
      <c r="E13" s="237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 t="s">
        <v>75</v>
      </c>
      <c r="C14" s="182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83"/>
      <c r="C15" s="184"/>
      <c r="D15" s="134" t="s">
        <v>34</v>
      </c>
      <c r="E15" s="135"/>
      <c r="F15" s="14">
        <v>4</v>
      </c>
      <c r="G15" s="14" t="s">
        <v>32</v>
      </c>
      <c r="H15" s="14">
        <v>1</v>
      </c>
      <c r="I15" s="14">
        <f>F15*H15</f>
        <v>4</v>
      </c>
      <c r="J15" s="15" t="s">
        <v>32</v>
      </c>
      <c r="K15" s="12"/>
      <c r="L15" s="12"/>
      <c r="M15" s="13"/>
    </row>
    <row r="16" spans="2:13" ht="15" customHeight="1" x14ac:dyDescent="0.25">
      <c r="B16" s="183"/>
      <c r="C16" s="184"/>
      <c r="D16" s="231" t="s">
        <v>35</v>
      </c>
      <c r="E16" s="232"/>
      <c r="F16" s="14">
        <v>10</v>
      </c>
      <c r="G16" s="14" t="s">
        <v>16</v>
      </c>
      <c r="H16" s="14">
        <v>1</v>
      </c>
      <c r="I16" s="14">
        <f>F16*H16</f>
        <v>10</v>
      </c>
      <c r="J16" s="15" t="s">
        <v>16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83"/>
      <c r="C22" s="184"/>
      <c r="D22" s="187"/>
      <c r="E22" s="188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92"/>
      <c r="C23" s="193"/>
      <c r="D23" s="191"/>
      <c r="E23" s="182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92"/>
      <c r="C24" s="193"/>
      <c r="D24" s="233"/>
      <c r="E24" s="234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218" t="s">
        <v>56</v>
      </c>
      <c r="C41" s="219"/>
      <c r="D41" s="219"/>
      <c r="E41" s="220"/>
      <c r="F41" s="221" t="s">
        <v>57</v>
      </c>
      <c r="G41" s="222"/>
      <c r="H41" s="222"/>
      <c r="I41" s="222"/>
      <c r="J41" s="223"/>
      <c r="K41" s="224" t="s">
        <v>58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6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138 kV - 2C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59</v>
      </c>
      <c r="D6" s="154"/>
      <c r="E6" s="83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10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42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237"/>
      <c r="E13" s="237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/>
      <c r="C14" s="182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83"/>
      <c r="C15" s="184"/>
      <c r="D15" s="134" t="s">
        <v>43</v>
      </c>
      <c r="E15" s="135"/>
      <c r="F15" s="14">
        <v>1000</v>
      </c>
      <c r="G15" s="14" t="s">
        <v>44</v>
      </c>
      <c r="H15" s="14">
        <v>1</v>
      </c>
      <c r="I15" s="14">
        <f>F15*H15</f>
        <v>1000</v>
      </c>
      <c r="J15" s="15" t="s">
        <v>44</v>
      </c>
      <c r="K15" s="12"/>
      <c r="L15" s="12"/>
      <c r="M15" s="13"/>
    </row>
    <row r="16" spans="2:13" ht="15" customHeight="1" x14ac:dyDescent="0.25">
      <c r="B16" s="183"/>
      <c r="C16" s="184"/>
      <c r="D16" s="231" t="s">
        <v>45</v>
      </c>
      <c r="E16" s="232"/>
      <c r="F16" s="14">
        <v>1</v>
      </c>
      <c r="G16" s="14" t="s">
        <v>32</v>
      </c>
      <c r="H16" s="14">
        <v>6</v>
      </c>
      <c r="I16" s="14">
        <f>F16*H16</f>
        <v>6</v>
      </c>
      <c r="J16" s="15" t="s">
        <v>32</v>
      </c>
      <c r="K16" s="12"/>
      <c r="L16" s="12"/>
      <c r="M16" s="13"/>
    </row>
    <row r="17" spans="2:16" ht="15" customHeight="1" x14ac:dyDescent="0.25">
      <c r="B17" s="185"/>
      <c r="C17" s="186"/>
      <c r="D17" s="134" t="s">
        <v>46</v>
      </c>
      <c r="E17" s="135"/>
      <c r="F17" s="14">
        <v>1</v>
      </c>
      <c r="G17" s="14" t="s">
        <v>32</v>
      </c>
      <c r="H17" s="14">
        <v>2</v>
      </c>
      <c r="I17" s="14">
        <f>F17*H17</f>
        <v>2</v>
      </c>
      <c r="J17" s="15" t="s">
        <v>32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34" t="s">
        <v>47</v>
      </c>
      <c r="E18" s="135"/>
      <c r="F18" s="14">
        <v>1</v>
      </c>
      <c r="G18" s="14" t="s">
        <v>32</v>
      </c>
      <c r="H18" s="14">
        <f>1/5</f>
        <v>0.2</v>
      </c>
      <c r="I18" s="14">
        <f>F18*H18</f>
        <v>0.2</v>
      </c>
      <c r="J18" s="15" t="s">
        <v>32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83"/>
      <c r="C22" s="184"/>
      <c r="D22" s="187"/>
      <c r="E22" s="188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92"/>
      <c r="C23" s="193"/>
      <c r="D23" s="191"/>
      <c r="E23" s="182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92"/>
      <c r="C24" s="193"/>
      <c r="D24" s="233"/>
      <c r="E24" s="234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218" t="s">
        <v>56</v>
      </c>
      <c r="C41" s="219"/>
      <c r="D41" s="219"/>
      <c r="E41" s="220"/>
      <c r="F41" s="221" t="s">
        <v>57</v>
      </c>
      <c r="G41" s="222"/>
      <c r="H41" s="222"/>
      <c r="I41" s="222"/>
      <c r="J41" s="223"/>
      <c r="K41" s="224" t="s">
        <v>58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D18:E18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138 kV - 2C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59</v>
      </c>
      <c r="D6" s="154"/>
      <c r="E6" s="116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11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53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237"/>
      <c r="E13" s="237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/>
      <c r="C14" s="182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83"/>
      <c r="C15" s="184"/>
      <c r="D15" s="134" t="s">
        <v>54</v>
      </c>
      <c r="E15" s="135"/>
      <c r="F15" s="14">
        <f>390*1.06</f>
        <v>413.40000000000003</v>
      </c>
      <c r="G15" s="14" t="s">
        <v>16</v>
      </c>
      <c r="H15" s="14">
        <v>1</v>
      </c>
      <c r="I15" s="14">
        <f>F15*H15</f>
        <v>413.40000000000003</v>
      </c>
      <c r="J15" s="15" t="s">
        <v>16</v>
      </c>
      <c r="K15" s="12"/>
      <c r="L15" s="12"/>
      <c r="M15" s="13"/>
    </row>
    <row r="16" spans="2:13" ht="15" customHeight="1" x14ac:dyDescent="0.25">
      <c r="B16" s="183"/>
      <c r="C16" s="184"/>
      <c r="D16" s="231" t="s">
        <v>45</v>
      </c>
      <c r="E16" s="232"/>
      <c r="F16" s="14">
        <v>1</v>
      </c>
      <c r="G16" s="14" t="s">
        <v>32</v>
      </c>
      <c r="H16" s="14">
        <v>6</v>
      </c>
      <c r="I16" s="14">
        <f>F16*H16</f>
        <v>6</v>
      </c>
      <c r="J16" s="15" t="s">
        <v>32</v>
      </c>
      <c r="K16" s="12"/>
      <c r="L16" s="12"/>
      <c r="M16" s="13"/>
    </row>
    <row r="17" spans="2:16" ht="15" customHeight="1" x14ac:dyDescent="0.25">
      <c r="B17" s="185"/>
      <c r="C17" s="186"/>
      <c r="D17" s="134" t="s">
        <v>46</v>
      </c>
      <c r="E17" s="135"/>
      <c r="F17" s="14">
        <v>1</v>
      </c>
      <c r="G17" s="14" t="s">
        <v>32</v>
      </c>
      <c r="H17" s="14">
        <v>2</v>
      </c>
      <c r="I17" s="14">
        <f>F17*H17</f>
        <v>2</v>
      </c>
      <c r="J17" s="15" t="s">
        <v>32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34"/>
      <c r="E18" s="135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83"/>
      <c r="C22" s="184"/>
      <c r="D22" s="187"/>
      <c r="E22" s="188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92"/>
      <c r="C23" s="193"/>
      <c r="D23" s="191"/>
      <c r="E23" s="182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92"/>
      <c r="C24" s="193"/>
      <c r="D24" s="233"/>
      <c r="E24" s="234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108"/>
      <c r="C40" s="109"/>
      <c r="D40" s="109"/>
      <c r="E40" s="110"/>
      <c r="F40" s="111"/>
      <c r="G40" s="112"/>
      <c r="H40" s="112"/>
      <c r="I40" s="112"/>
      <c r="J40" s="113"/>
      <c r="K40" s="114"/>
      <c r="L40" s="115"/>
      <c r="M40" s="24"/>
    </row>
    <row r="41" spans="2:13" ht="24" customHeight="1" x14ac:dyDescent="0.25">
      <c r="B41" s="218" t="s">
        <v>56</v>
      </c>
      <c r="C41" s="219"/>
      <c r="D41" s="219"/>
      <c r="E41" s="220"/>
      <c r="F41" s="221" t="s">
        <v>57</v>
      </c>
      <c r="G41" s="222"/>
      <c r="H41" s="222"/>
      <c r="I41" s="222"/>
      <c r="J41" s="223"/>
      <c r="K41" s="224" t="s">
        <v>58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H17" sqref="H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138 kV - 2C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59</v>
      </c>
      <c r="D6" s="154"/>
      <c r="E6" s="83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12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64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237"/>
      <c r="E13" s="237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/>
      <c r="C14" s="182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83"/>
      <c r="C15" s="184"/>
      <c r="D15" s="134" t="s">
        <v>65</v>
      </c>
      <c r="E15" s="135"/>
      <c r="F15" s="14">
        <f>1522*1.06</f>
        <v>1613.3200000000002</v>
      </c>
      <c r="G15" s="14" t="s">
        <v>16</v>
      </c>
      <c r="H15" s="14">
        <v>6</v>
      </c>
      <c r="I15" s="14">
        <f>F15*H15</f>
        <v>9679.9200000000019</v>
      </c>
      <c r="J15" s="15" t="s">
        <v>16</v>
      </c>
      <c r="K15" s="12"/>
      <c r="L15" s="12"/>
      <c r="M15" s="13"/>
    </row>
    <row r="16" spans="2:13" ht="15" customHeight="1" x14ac:dyDescent="0.25">
      <c r="B16" s="183"/>
      <c r="C16" s="184"/>
      <c r="D16" s="231" t="s">
        <v>48</v>
      </c>
      <c r="E16" s="232"/>
      <c r="F16" s="14">
        <v>1</v>
      </c>
      <c r="G16" s="14" t="s">
        <v>32</v>
      </c>
      <c r="H16" s="14">
        <v>72</v>
      </c>
      <c r="I16" s="14">
        <f>F16*H16</f>
        <v>72</v>
      </c>
      <c r="J16" s="15" t="s">
        <v>32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34"/>
      <c r="E18" s="135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83"/>
      <c r="C22" s="184"/>
      <c r="D22" s="187"/>
      <c r="E22" s="188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92"/>
      <c r="C23" s="193"/>
      <c r="D23" s="191"/>
      <c r="E23" s="182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92"/>
      <c r="C24" s="193"/>
      <c r="D24" s="233"/>
      <c r="E24" s="234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218" t="s">
        <v>56</v>
      </c>
      <c r="C41" s="219"/>
      <c r="D41" s="219"/>
      <c r="E41" s="220"/>
      <c r="F41" s="221" t="s">
        <v>57</v>
      </c>
      <c r="G41" s="222"/>
      <c r="H41" s="222"/>
      <c r="I41" s="222"/>
      <c r="J41" s="223"/>
      <c r="K41" s="224" t="s">
        <v>58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4"/>
  <sheetViews>
    <sheetView tabSelected="1" workbookViewId="0">
      <selection activeCell="D20" sqref="D20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82</v>
      </c>
      <c r="B6" s="82" t="s">
        <v>83</v>
      </c>
    </row>
    <row r="8" spans="1:6" x14ac:dyDescent="0.25">
      <c r="A8" s="75" t="s">
        <v>22</v>
      </c>
      <c r="B8" s="75" t="s">
        <v>19</v>
      </c>
      <c r="C8" s="75" t="s">
        <v>4</v>
      </c>
      <c r="D8" s="75" t="s">
        <v>3</v>
      </c>
      <c r="E8" s="76" t="s">
        <v>20</v>
      </c>
      <c r="F8" s="76" t="s">
        <v>21</v>
      </c>
    </row>
    <row r="9" spans="1:6" x14ac:dyDescent="0.25">
      <c r="A9" s="81">
        <v>1</v>
      </c>
      <c r="B9" s="77" t="s">
        <v>26</v>
      </c>
      <c r="C9" s="78" t="s">
        <v>23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27</v>
      </c>
      <c r="C10" s="78" t="s">
        <v>23</v>
      </c>
      <c r="D10" s="79">
        <v>1</v>
      </c>
      <c r="E10" s="80"/>
      <c r="F10" s="80"/>
    </row>
    <row r="11" spans="1:6" x14ac:dyDescent="0.25">
      <c r="A11" s="81">
        <f t="shared" ref="A11:A20" si="0">A10+1</f>
        <v>3</v>
      </c>
      <c r="B11" s="77" t="s">
        <v>66</v>
      </c>
      <c r="C11" s="78" t="s">
        <v>51</v>
      </c>
      <c r="D11" s="79">
        <v>5</v>
      </c>
      <c r="E11" s="80"/>
      <c r="F11" s="80"/>
    </row>
    <row r="12" spans="1:6" x14ac:dyDescent="0.25">
      <c r="A12" s="81">
        <f t="shared" si="0"/>
        <v>4</v>
      </c>
      <c r="B12" s="77" t="s">
        <v>67</v>
      </c>
      <c r="C12" s="78" t="s">
        <v>51</v>
      </c>
      <c r="D12" s="79">
        <v>1.7</v>
      </c>
      <c r="E12" s="80"/>
      <c r="F12" s="80"/>
    </row>
    <row r="13" spans="1:6" x14ac:dyDescent="0.25">
      <c r="A13" s="81">
        <f t="shared" si="0"/>
        <v>5</v>
      </c>
      <c r="B13" s="77" t="s">
        <v>68</v>
      </c>
      <c r="C13" s="78" t="s">
        <v>51</v>
      </c>
      <c r="D13" s="79">
        <v>5</v>
      </c>
      <c r="E13" s="80"/>
      <c r="F13" s="80"/>
    </row>
    <row r="14" spans="1:6" x14ac:dyDescent="0.25">
      <c r="A14" s="81">
        <f t="shared" si="0"/>
        <v>6</v>
      </c>
      <c r="B14" s="77" t="s">
        <v>69</v>
      </c>
      <c r="C14" s="78" t="s">
        <v>51</v>
      </c>
      <c r="D14" s="79">
        <v>1.7</v>
      </c>
      <c r="E14" s="80"/>
      <c r="F14" s="80"/>
    </row>
    <row r="15" spans="1:6" ht="25.5" x14ac:dyDescent="0.25">
      <c r="A15" s="81">
        <f t="shared" si="0"/>
        <v>7</v>
      </c>
      <c r="B15" s="77" t="s">
        <v>49</v>
      </c>
      <c r="C15" s="78" t="s">
        <v>51</v>
      </c>
      <c r="D15" s="79">
        <v>5</v>
      </c>
      <c r="E15" s="80"/>
      <c r="F15" s="80"/>
    </row>
    <row r="16" spans="1:6" ht="25.5" x14ac:dyDescent="0.25">
      <c r="A16" s="81">
        <f t="shared" si="0"/>
        <v>8</v>
      </c>
      <c r="B16" s="77" t="s">
        <v>50</v>
      </c>
      <c r="C16" s="78" t="s">
        <v>51</v>
      </c>
      <c r="D16" s="79">
        <v>1.7</v>
      </c>
      <c r="E16" s="80"/>
      <c r="F16" s="80"/>
    </row>
    <row r="17" spans="1:6" x14ac:dyDescent="0.25">
      <c r="A17" s="81">
        <f t="shared" si="0"/>
        <v>9</v>
      </c>
      <c r="B17" s="77" t="s">
        <v>25</v>
      </c>
      <c r="C17" s="78" t="s">
        <v>51</v>
      </c>
      <c r="D17" s="79">
        <v>6.7</v>
      </c>
      <c r="E17" s="80"/>
      <c r="F17" s="80"/>
    </row>
    <row r="18" spans="1:6" ht="25.5" x14ac:dyDescent="0.25">
      <c r="A18" s="81">
        <f t="shared" si="0"/>
        <v>10</v>
      </c>
      <c r="B18" s="77" t="s">
        <v>41</v>
      </c>
      <c r="C18" s="78" t="s">
        <v>23</v>
      </c>
      <c r="D18" s="79">
        <v>1</v>
      </c>
      <c r="E18" s="80"/>
      <c r="F18" s="80"/>
    </row>
    <row r="19" spans="1:6" ht="25.5" x14ac:dyDescent="0.25">
      <c r="A19" s="81">
        <f t="shared" si="0"/>
        <v>11</v>
      </c>
      <c r="B19" s="77" t="s">
        <v>55</v>
      </c>
      <c r="C19" s="78" t="s">
        <v>24</v>
      </c>
      <c r="D19" s="79">
        <v>1</v>
      </c>
      <c r="E19" s="80"/>
      <c r="F19" s="80"/>
    </row>
    <row r="20" spans="1:6" x14ac:dyDescent="0.25">
      <c r="A20" s="81">
        <f t="shared" si="0"/>
        <v>12</v>
      </c>
      <c r="B20" s="77" t="s">
        <v>81</v>
      </c>
      <c r="C20" s="78" t="s">
        <v>24</v>
      </c>
      <c r="D20" s="79">
        <v>1</v>
      </c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  <row r="24" spans="1:6" x14ac:dyDescent="0.25">
      <c r="A24" s="81"/>
      <c r="B24" s="77"/>
      <c r="C24" s="78"/>
      <c r="D24" s="79"/>
      <c r="E24" s="80"/>
      <c r="F24" s="8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 CIM POSTE S</vt:lpstr>
      <vt:lpstr>CIM POSTE D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 CIM POSTE S'!Área_de_impresión</vt:lpstr>
      <vt:lpstr>'CIM POSTE D'!Área_de_impresión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2018-07-12T03:22:37Z</dcterms:modified>
</cp:coreProperties>
</file>